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F39" i="4" l="1"/>
  <c r="D39" i="4"/>
  <c r="H38" i="4"/>
  <c r="H37" i="4" s="1"/>
  <c r="E38" i="4"/>
  <c r="G37" i="4"/>
  <c r="G39" i="4" s="1"/>
  <c r="F37" i="4"/>
  <c r="E37" i="4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9" i="4" s="1"/>
  <c r="H21" i="4"/>
  <c r="H39" i="4" s="1"/>
  <c r="H16" i="4"/>
  <c r="E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<sst xmlns="http://schemas.openxmlformats.org/spreadsheetml/2006/main" count="99" uniqueCount="51">
  <si>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</si>
  <si>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</si>
  <si>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</si>
  <si>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</si>
  <si>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</si>
  <si>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</si>
  <si>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</si>
  <si>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</si>
  <si>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</si>
  <si>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</si>
  <si>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</si>
  <si>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</si>
  <si>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</si>
  <si>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</si>
  <si>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</si>
  <si>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</si>
  <si>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</si>
  <si>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</si>
  <si>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</si>
  <si>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</si>
  <si>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</si>
  <si>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</si>
  <si>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</si>
  <si>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</si>
  <si>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</si>
  <si>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</si>
  <si>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</si>
  <si>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</si>
  <si>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</si>
  <si>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</si>
  <si>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</si>
  <si>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</si>
  <si>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</si>
  <si>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</si>
  <si>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</si>
  <si>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</si>
  <si>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</si>
  <si>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</si>
  <si>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</si>
  <si>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</si>
  <si>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</si>
  <si>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</si>
  <si>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</si>
  <si>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</si>
  <si>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</si>
  <si>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</si>
  <si>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</si>
  <si>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</si>
  <si>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</si>
  <si>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MANUEL DOBLADO, GTO.
ESTADO ANALÍTICO DE INGRESOS
DEL 1 DE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</si>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</sst>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11" xfId="8" quotePrefix="1" applyFont="1" applyFill="1" applyBorder="1" applyAlignment="1" applyProtection="1">
      <alignment horizontal="center" vertical="top" wrapText="1"/>
      <protection locked="0"/>
    </xf>
    <xf numFmtId="0" fontId="7" fillId="0" borderId="0" xfId="8" quotePrefix="1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31" zoomScaleNormal="100" workbookViewId="0">
      <selection activeCell="D42" sqref="D42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8" t="s">
        <v>49</v>
      </c>
      <c r="B1" s="49"/>
      <c r="C1" s="49"/>
      <c r="D1" s="49"/>
      <c r="E1" s="49"/>
      <c r="F1" s="49"/>
      <c r="G1" s="49"/>
      <c r="H1" s="50"/>
    </row>
    <row r="2" spans="1:9" s="3" customFormat="1" x14ac:dyDescent="0.2">
      <c r="A2" s="51" t="s">
        <v>14</v>
      </c>
      <c r="B2" s="52"/>
      <c r="C2" s="49" t="s">
        <v>22</v>
      </c>
      <c r="D2" s="49"/>
      <c r="E2" s="49"/>
      <c r="F2" s="49"/>
      <c r="G2" s="49"/>
      <c r="H2" s="57" t="s">
        <v>19</v>
      </c>
    </row>
    <row r="3" spans="1:9" s="1" customFormat="1" ht="24.95" customHeight="1" x14ac:dyDescent="0.2">
      <c r="A3" s="53"/>
      <c r="B3" s="54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8"/>
    </row>
    <row r="4" spans="1:9" s="1" customFormat="1" x14ac:dyDescent="0.2">
      <c r="A4" s="55"/>
      <c r="B4" s="56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2"/>
      <c r="B5" s="42" t="s">
        <v>0</v>
      </c>
      <c r="C5" s="21">
        <v>8040000</v>
      </c>
      <c r="D5" s="21">
        <v>0</v>
      </c>
      <c r="E5" s="21">
        <f>C5+D5</f>
        <v>8040000</v>
      </c>
      <c r="F5" s="21">
        <v>7139615.2199999997</v>
      </c>
      <c r="G5" s="21">
        <v>7139615.2199999997</v>
      </c>
      <c r="H5" s="21">
        <f>G5-C5</f>
        <v>-900384.78000000026</v>
      </c>
      <c r="I5" s="44" t="s">
        <v>37</v>
      </c>
    </row>
    <row r="6" spans="1:9" x14ac:dyDescent="0.2">
      <c r="A6" s="33"/>
      <c r="B6" s="43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4" t="s">
        <v>47</v>
      </c>
    </row>
    <row r="7" spans="1:9" x14ac:dyDescent="0.2">
      <c r="A7" s="32"/>
      <c r="B7" s="42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4" t="s">
        <v>38</v>
      </c>
    </row>
    <row r="8" spans="1:9" x14ac:dyDescent="0.2">
      <c r="A8" s="32"/>
      <c r="B8" s="42" t="s">
        <v>3</v>
      </c>
      <c r="C8" s="22">
        <v>5505000</v>
      </c>
      <c r="D8" s="22">
        <v>0</v>
      </c>
      <c r="E8" s="22">
        <f t="shared" si="0"/>
        <v>5505000</v>
      </c>
      <c r="F8" s="22">
        <v>4684522.74</v>
      </c>
      <c r="G8" s="22">
        <v>4684522.74</v>
      </c>
      <c r="H8" s="22">
        <f t="shared" si="1"/>
        <v>-820477.25999999978</v>
      </c>
      <c r="I8" s="44" t="s">
        <v>39</v>
      </c>
    </row>
    <row r="9" spans="1:9" x14ac:dyDescent="0.2">
      <c r="A9" s="32"/>
      <c r="B9" s="42" t="s">
        <v>4</v>
      </c>
      <c r="C9" s="22">
        <v>1360000</v>
      </c>
      <c r="D9" s="22">
        <v>0</v>
      </c>
      <c r="E9" s="22">
        <f t="shared" si="0"/>
        <v>1360000</v>
      </c>
      <c r="F9" s="22">
        <v>33651.120000000003</v>
      </c>
      <c r="G9" s="22">
        <v>33651.120000000003</v>
      </c>
      <c r="H9" s="22">
        <f t="shared" si="1"/>
        <v>-1326348.8799999999</v>
      </c>
      <c r="I9" s="44" t="s">
        <v>40</v>
      </c>
    </row>
    <row r="10" spans="1:9" x14ac:dyDescent="0.2">
      <c r="A10" s="33"/>
      <c r="B10" s="43" t="s">
        <v>5</v>
      </c>
      <c r="C10" s="22">
        <v>310000</v>
      </c>
      <c r="D10" s="22">
        <v>0</v>
      </c>
      <c r="E10" s="22">
        <f t="shared" ref="E10:E13" si="2">C10+D10</f>
        <v>310000</v>
      </c>
      <c r="F10" s="22">
        <v>145623.1</v>
      </c>
      <c r="G10" s="22">
        <v>145623.1</v>
      </c>
      <c r="H10" s="22">
        <f t="shared" ref="H10:H13" si="3">G10-C10</f>
        <v>-164376.9</v>
      </c>
      <c r="I10" s="44" t="s">
        <v>41</v>
      </c>
    </row>
    <row r="11" spans="1:9" x14ac:dyDescent="0.2">
      <c r="A11" s="39"/>
      <c r="B11" s="42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4" t="s">
        <v>42</v>
      </c>
    </row>
    <row r="12" spans="1:9" ht="22.5" x14ac:dyDescent="0.2">
      <c r="A12" s="39"/>
      <c r="B12" s="42" t="s">
        <v>25</v>
      </c>
      <c r="C12" s="22">
        <v>130990277</v>
      </c>
      <c r="D12" s="22">
        <v>57202421.75</v>
      </c>
      <c r="E12" s="22">
        <f t="shared" si="2"/>
        <v>188192698.75</v>
      </c>
      <c r="F12" s="22">
        <v>146555128.38999999</v>
      </c>
      <c r="G12" s="22">
        <v>146555128.38999999</v>
      </c>
      <c r="H12" s="22">
        <f t="shared" si="3"/>
        <v>15564851.389999986</v>
      </c>
      <c r="I12" s="44" t="s">
        <v>43</v>
      </c>
    </row>
    <row r="13" spans="1:9" ht="22.5" x14ac:dyDescent="0.2">
      <c r="A13" s="39"/>
      <c r="B13" s="42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4" t="s">
        <v>44</v>
      </c>
    </row>
    <row r="14" spans="1:9" x14ac:dyDescent="0.2">
      <c r="A14" s="32"/>
      <c r="B14" s="42" t="s">
        <v>6</v>
      </c>
      <c r="C14" s="22">
        <v>0</v>
      </c>
      <c r="D14" s="22">
        <v>31949839.489999998</v>
      </c>
      <c r="E14" s="22">
        <f t="shared" ref="E14" si="4">C14+D14</f>
        <v>31949839.489999998</v>
      </c>
      <c r="F14" s="22">
        <v>0</v>
      </c>
      <c r="G14" s="22">
        <v>0</v>
      </c>
      <c r="H14" s="22">
        <f t="shared" ref="H14" si="5">G14-C14</f>
        <v>0</v>
      </c>
      <c r="I14" s="44" t="s">
        <v>45</v>
      </c>
    </row>
    <row r="15" spans="1:9" x14ac:dyDescent="0.2">
      <c r="A15" s="32"/>
      <c r="C15" s="13"/>
      <c r="D15" s="13"/>
      <c r="E15" s="13"/>
      <c r="F15" s="13"/>
      <c r="G15" s="13"/>
      <c r="H15" s="13"/>
      <c r="I15" s="44" t="s">
        <v>46</v>
      </c>
    </row>
    <row r="16" spans="1:9" x14ac:dyDescent="0.2">
      <c r="A16" s="9"/>
      <c r="B16" s="10" t="s">
        <v>13</v>
      </c>
      <c r="C16" s="23">
        <f>SUM(C5:C14)</f>
        <v>146205277</v>
      </c>
      <c r="D16" s="23">
        <f t="shared" ref="D16:H16" si="6">SUM(D5:D14)</f>
        <v>89152261.239999995</v>
      </c>
      <c r="E16" s="23">
        <f t="shared" si="6"/>
        <v>235357538.24000001</v>
      </c>
      <c r="F16" s="23">
        <f t="shared" si="6"/>
        <v>158558540.56999999</v>
      </c>
      <c r="G16" s="11">
        <f t="shared" si="6"/>
        <v>158558540.56999999</v>
      </c>
      <c r="H16" s="12">
        <f t="shared" si="6"/>
        <v>12353263.569999985</v>
      </c>
      <c r="I16" s="44" t="s">
        <v>46</v>
      </c>
    </row>
    <row r="17" spans="1:9" x14ac:dyDescent="0.2">
      <c r="A17" s="34"/>
      <c r="B17" s="28"/>
      <c r="C17" s="29"/>
      <c r="D17" s="29"/>
      <c r="E17" s="35"/>
      <c r="F17" s="30" t="s">
        <v>21</v>
      </c>
      <c r="G17" s="36"/>
      <c r="H17" s="27"/>
      <c r="I17" s="44" t="s">
        <v>46</v>
      </c>
    </row>
    <row r="18" spans="1:9" x14ac:dyDescent="0.2">
      <c r="A18" s="59" t="s">
        <v>23</v>
      </c>
      <c r="B18" s="60"/>
      <c r="C18" s="49" t="s">
        <v>22</v>
      </c>
      <c r="D18" s="49"/>
      <c r="E18" s="49"/>
      <c r="F18" s="49"/>
      <c r="G18" s="49"/>
      <c r="H18" s="57" t="s">
        <v>19</v>
      </c>
      <c r="I18" s="44" t="s">
        <v>46</v>
      </c>
    </row>
    <row r="19" spans="1:9" ht="22.5" x14ac:dyDescent="0.2">
      <c r="A19" s="61"/>
      <c r="B19" s="62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8"/>
      <c r="I19" s="44" t="s">
        <v>46</v>
      </c>
    </row>
    <row r="20" spans="1:9" x14ac:dyDescent="0.2">
      <c r="A20" s="63"/>
      <c r="B20" s="64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4" t="s">
        <v>46</v>
      </c>
    </row>
    <row r="21" spans="1:9" x14ac:dyDescent="0.2">
      <c r="A21" s="40" t="s">
        <v>27</v>
      </c>
      <c r="B21" s="15"/>
      <c r="C21" s="24">
        <f t="shared" ref="C21:H21" si="7">SUM(C22+C23+C24+C25+C26+C27+C28+C29)</f>
        <v>146205277</v>
      </c>
      <c r="D21" s="24">
        <f t="shared" si="7"/>
        <v>57202421.75</v>
      </c>
      <c r="E21" s="24">
        <f t="shared" si="7"/>
        <v>203407698.75</v>
      </c>
      <c r="F21" s="24">
        <f t="shared" si="7"/>
        <v>158558540.56999999</v>
      </c>
      <c r="G21" s="24">
        <f t="shared" si="7"/>
        <v>158558540.56999999</v>
      </c>
      <c r="H21" s="24">
        <f t="shared" si="7"/>
        <v>12353263.569999985</v>
      </c>
      <c r="I21" s="44" t="s">
        <v>46</v>
      </c>
    </row>
    <row r="22" spans="1:9" x14ac:dyDescent="0.2">
      <c r="A22" s="16"/>
      <c r="B22" s="17" t="s">
        <v>0</v>
      </c>
      <c r="C22" s="25">
        <v>8040000</v>
      </c>
      <c r="D22" s="25">
        <v>0</v>
      </c>
      <c r="E22" s="25">
        <f t="shared" ref="E22:E25" si="8">C22+D22</f>
        <v>8040000</v>
      </c>
      <c r="F22" s="25">
        <v>7139615.2199999997</v>
      </c>
      <c r="G22" s="25">
        <v>7139615.2199999997</v>
      </c>
      <c r="H22" s="25">
        <f t="shared" ref="H22:H25" si="9">G22-C22</f>
        <v>-900384.78000000026</v>
      </c>
      <c r="I22" s="44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4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4" t="s">
        <v>38</v>
      </c>
    </row>
    <row r="25" spans="1:9" x14ac:dyDescent="0.2">
      <c r="A25" s="16"/>
      <c r="B25" s="17" t="s">
        <v>3</v>
      </c>
      <c r="C25" s="25">
        <v>5505000</v>
      </c>
      <c r="D25" s="25">
        <v>0</v>
      </c>
      <c r="E25" s="25">
        <f t="shared" si="8"/>
        <v>5505000</v>
      </c>
      <c r="F25" s="25">
        <v>4684522.74</v>
      </c>
      <c r="G25" s="25">
        <v>4684522.74</v>
      </c>
      <c r="H25" s="25">
        <f t="shared" si="9"/>
        <v>-820477.25999999978</v>
      </c>
      <c r="I25" s="44" t="s">
        <v>39</v>
      </c>
    </row>
    <row r="26" spans="1:9" x14ac:dyDescent="0.2">
      <c r="A26" s="16"/>
      <c r="B26" s="17" t="s">
        <v>28</v>
      </c>
      <c r="C26" s="25">
        <v>1360000</v>
      </c>
      <c r="D26" s="25">
        <v>0</v>
      </c>
      <c r="E26" s="25">
        <f t="shared" ref="E26" si="10">C26+D26</f>
        <v>1360000</v>
      </c>
      <c r="F26" s="25">
        <v>33651.120000000003</v>
      </c>
      <c r="G26" s="25">
        <v>33651.120000000003</v>
      </c>
      <c r="H26" s="25">
        <f t="shared" ref="H26" si="11">G26-C26</f>
        <v>-1326348.8799999999</v>
      </c>
      <c r="I26" s="44" t="s">
        <v>40</v>
      </c>
    </row>
    <row r="27" spans="1:9" x14ac:dyDescent="0.2">
      <c r="A27" s="16"/>
      <c r="B27" s="17" t="s">
        <v>29</v>
      </c>
      <c r="C27" s="25">
        <v>310000</v>
      </c>
      <c r="D27" s="25">
        <v>0</v>
      </c>
      <c r="E27" s="25">
        <f t="shared" ref="E27:E29" si="12">C27+D27</f>
        <v>310000</v>
      </c>
      <c r="F27" s="25">
        <v>145623.1</v>
      </c>
      <c r="G27" s="25">
        <v>145623.1</v>
      </c>
      <c r="H27" s="25">
        <f t="shared" ref="H27:H29" si="13">G27-C27</f>
        <v>-164376.9</v>
      </c>
      <c r="I27" s="44" t="s">
        <v>41</v>
      </c>
    </row>
    <row r="28" spans="1:9" ht="22.5" x14ac:dyDescent="0.2">
      <c r="A28" s="16"/>
      <c r="B28" s="17" t="s">
        <v>30</v>
      </c>
      <c r="C28" s="25">
        <v>130990277</v>
      </c>
      <c r="D28" s="25">
        <v>57202421.75</v>
      </c>
      <c r="E28" s="25">
        <f t="shared" si="12"/>
        <v>188192698.75</v>
      </c>
      <c r="F28" s="25">
        <v>146555128.38999999</v>
      </c>
      <c r="G28" s="25">
        <v>146555128.38999999</v>
      </c>
      <c r="H28" s="25">
        <f t="shared" si="13"/>
        <v>15564851.389999986</v>
      </c>
      <c r="I28" s="44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4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4" t="s">
        <v>46</v>
      </c>
    </row>
    <row r="31" spans="1:9" ht="41.25" customHeight="1" x14ac:dyDescent="0.2">
      <c r="A31" s="46" t="s">
        <v>48</v>
      </c>
      <c r="B31" s="47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4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4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4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4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4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4" t="s">
        <v>46</v>
      </c>
    </row>
    <row r="37" spans="1:9" x14ac:dyDescent="0.2">
      <c r="A37" s="41" t="s">
        <v>33</v>
      </c>
      <c r="B37" s="18"/>
      <c r="C37" s="26">
        <f t="shared" ref="C37:H37" si="17">SUM(C38)</f>
        <v>0</v>
      </c>
      <c r="D37" s="26">
        <f t="shared" si="17"/>
        <v>31949839.489999998</v>
      </c>
      <c r="E37" s="26">
        <f t="shared" si="17"/>
        <v>31949839.489999998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4" t="s">
        <v>46</v>
      </c>
    </row>
    <row r="38" spans="1:9" x14ac:dyDescent="0.2">
      <c r="A38" s="14"/>
      <c r="B38" s="17" t="s">
        <v>6</v>
      </c>
      <c r="C38" s="25">
        <v>0</v>
      </c>
      <c r="D38" s="25">
        <v>31949839.489999998</v>
      </c>
      <c r="E38" s="25">
        <f>C38+D38</f>
        <v>31949839.489999998</v>
      </c>
      <c r="F38" s="25">
        <v>0</v>
      </c>
      <c r="G38" s="25">
        <v>0</v>
      </c>
      <c r="H38" s="25">
        <f>G38-C38</f>
        <v>0</v>
      </c>
      <c r="I38" s="44" t="s">
        <v>45</v>
      </c>
    </row>
    <row r="39" spans="1:9" x14ac:dyDescent="0.2">
      <c r="A39" s="19"/>
      <c r="B39" s="20" t="s">
        <v>13</v>
      </c>
      <c r="C39" s="23">
        <f>SUM(C37+C31+C21)</f>
        <v>146205277</v>
      </c>
      <c r="D39" s="23">
        <f t="shared" ref="D39:H39" si="18">SUM(D37+D31+D21)</f>
        <v>89152261.239999995</v>
      </c>
      <c r="E39" s="23">
        <f t="shared" si="18"/>
        <v>235357538.24000001</v>
      </c>
      <c r="F39" s="23">
        <f t="shared" si="18"/>
        <v>158558540.56999999</v>
      </c>
      <c r="G39" s="23">
        <f t="shared" si="18"/>
        <v>158558540.56999999</v>
      </c>
      <c r="H39" s="12">
        <f t="shared" si="18"/>
        <v>12353263.569999985</v>
      </c>
      <c r="I39" s="44" t="s">
        <v>46</v>
      </c>
    </row>
    <row r="40" spans="1:9" x14ac:dyDescent="0.2">
      <c r="A40" s="65" t="s">
        <v>50</v>
      </c>
      <c r="B40" s="65"/>
      <c r="C40" s="65"/>
      <c r="D40" s="65"/>
      <c r="E40" s="65"/>
      <c r="F40" s="30" t="s">
        <v>21</v>
      </c>
      <c r="G40" s="31"/>
      <c r="H40" s="27"/>
      <c r="I40" s="44" t="s">
        <v>46</v>
      </c>
    </row>
    <row r="41" spans="1:9" x14ac:dyDescent="0.2">
      <c r="A41" s="66"/>
      <c r="B41" s="66"/>
      <c r="C41" s="66"/>
      <c r="D41" s="66"/>
      <c r="E41" s="66"/>
    </row>
    <row r="42" spans="1:9" ht="22.5" x14ac:dyDescent="0.2">
      <c r="B42" s="37" t="s">
        <v>34</v>
      </c>
    </row>
    <row r="43" spans="1:9" x14ac:dyDescent="0.2">
      <c r="B43" s="38" t="s">
        <v>35</v>
      </c>
    </row>
    <row r="44" spans="1:9" ht="30.75" customHeight="1" x14ac:dyDescent="0.2">
      <c r="B44" s="45" t="s">
        <v>36</v>
      </c>
      <c r="C44" s="45"/>
      <c r="D44" s="45"/>
      <c r="E44" s="45"/>
      <c r="F44" s="45"/>
      <c r="G44" s="45"/>
      <c r="H44" s="45"/>
    </row>
  </sheetData>
  <sheetProtection formatCells="0" formatColumns="0" formatRows="0" insertRows="0" autoFilter="0"/>
  <mergeCells count="10">
    <mergeCell ref="B44:H44"/>
    <mergeCell ref="A31:B31"/>
    <mergeCell ref="A1:H1"/>
    <mergeCell ref="A2:B4"/>
    <mergeCell ref="C2:G2"/>
    <mergeCell ref="H2:H3"/>
    <mergeCell ref="A18:B20"/>
    <mergeCell ref="C18:G18"/>
    <mergeCell ref="H18:H19"/>
    <mergeCell ref="A40:E4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2019-04-05T21:16:20Z</cp:lastPrinted>
  <dcterms:created xsi:type="dcterms:W3CDTF">2012-12-11T20:48:19Z</dcterms:created>
  <dcterms:modified xsi:type="dcterms:W3CDTF">2020-10-26T21:57:47Z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